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8" i="1"/>
  <c r="G31"/>
  <c r="G25"/>
  <c r="G19"/>
  <c r="G15" s="1"/>
  <c r="G13"/>
  <c r="G10" s="1"/>
  <c r="G44" l="1"/>
  <c r="G47" s="1"/>
  <c r="G49" s="1"/>
</calcChain>
</file>

<file path=xl/sharedStrings.xml><?xml version="1.0" encoding="utf-8"?>
<sst xmlns="http://schemas.openxmlformats.org/spreadsheetml/2006/main" count="126" uniqueCount="102">
  <si>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</si>
  <si>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</si>
  <si>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</si>
  <si>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</si>
  <si>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</si>
  <si>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</si>
  <si>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</si>
  <si>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</si>
  <si>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</si>
  <si>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</si>
  <si>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</si>
  <si>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</si>
  <si>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</si>
  <si>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</si>
  <si>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</si>
  <si>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</si>
  <si>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</si>
  <si>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</si>
  <si>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</si>
  <si>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</si>
  <si>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</si>
  <si>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</si>
  <si>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</si>
  <si>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</si>
  <si>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</si>
  <si>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</si>
  <si>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</si>
  <si>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</si>
  <si>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</si>
  <si>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</si>
  <si>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</si>
  <si>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</si>
  <si>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</si>
  <si>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</si>
  <si>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</si>
  <si>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</si>
  <si>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</si>
  <si>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</si>
  <si>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</si>
  <si>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</si>
  <si>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</si>
  <si>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</si>
  <si>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</si>
  <si>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</si>
  <si>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</si>
  <si>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</si>
  <si>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</si>
  <si>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</si>
  <si>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</si>
  <si>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</si>
  <si>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</si>
  <si>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</si>
  <si>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</si>
  <si>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</si>
  <si>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</si>
  <si>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</si>
  <si>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</si>
  <si>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</si>
  <si>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</si>
  <si>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</si>
  <si>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</si>
  <si>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</si>
  <si>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</si>
  <si>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</si>
  <si>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</si>
  <si>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</si>
  <si>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</si>
  <si>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</si>
  <si>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</si>
  <si>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</si>
  <si>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</si>
  <si>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</si>
  <si>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</si>
  <si>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</si>
  <si>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</si>
  <si>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</si>
  <si>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</si>
  <si>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</si>
  <si>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</si>
  <si>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</si>
  <si>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</si>
  <si>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</si>
  <si>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</si>
  <si>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</si>
  <si>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</si>
  <si>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</si>
  <si>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</si>
  <si>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</si>
  <si>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</si>
  <si>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</si>
  <si>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</si>
  <si>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</si>
  <si>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</si>
  <si>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154</t>
  </si>
  <si>
    <t>заделка трещин на стене фасада с помощью "Автовышки"</t>
  </si>
  <si>
    <t>07.09.2023г</t>
  </si>
  <si>
    <t>Начислено за 2023 г.:</t>
  </si>
  <si>
    <t>Получено за 2023г.:</t>
  </si>
  <si>
    <t>Остаток:  на 01.01.2024год</t>
  </si>
  <si>
    <t>Остаток на 01.01.2024года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</si>
  <si>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</si>
  <si>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МКД!"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</si>
</sst>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M50"/>
  <sheetViews>
    <sheetView tabSelected="1" topLeftCell="A43" workbookViewId="0">
      <selection activeCell="H48" sqref="H48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4.125" style="38" customWidth="1"/>
    <col min="6" max="6" width="12.5" style="38" customWidth="1"/>
    <col min="7" max="7" width="11.125" style="39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53" t="s">
        <v>93</v>
      </c>
      <c r="B1" s="53"/>
      <c r="C1" s="53"/>
      <c r="D1" s="53"/>
      <c r="E1" s="53"/>
      <c r="F1" s="53"/>
      <c r="G1" s="5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4" t="s">
        <v>0</v>
      </c>
      <c r="B2" s="54"/>
      <c r="C2" s="54"/>
      <c r="D2" s="5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4" t="s">
        <v>1</v>
      </c>
      <c r="B3" s="54"/>
      <c r="C3" s="55" t="s">
        <v>2</v>
      </c>
      <c r="D3" s="5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4" t="s">
        <v>4</v>
      </c>
      <c r="B4" s="54"/>
      <c r="C4" s="56">
        <v>432.23</v>
      </c>
      <c r="D4" s="5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4" t="s">
        <v>6</v>
      </c>
      <c r="B5" s="54"/>
      <c r="C5" s="56">
        <v>397.04</v>
      </c>
      <c r="D5" s="56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54" t="s">
        <v>8</v>
      </c>
      <c r="B6" s="54"/>
      <c r="C6" s="56">
        <v>35.19</v>
      </c>
      <c r="D6" s="5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9721.3100000000013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5258.1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2038.5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22"/>
      <c r="F13" s="19"/>
      <c r="G13" s="14">
        <f>G14</f>
        <v>2424.71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5.1" customHeight="1">
      <c r="A14" s="23"/>
      <c r="B14" s="18"/>
      <c r="C14" s="50" t="s">
        <v>25</v>
      </c>
      <c r="D14" s="50"/>
      <c r="E14" s="43" t="s">
        <v>94</v>
      </c>
      <c r="F14" s="19" t="s">
        <v>95</v>
      </c>
      <c r="G14" s="20">
        <v>2424.71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2" t="s">
        <v>27</v>
      </c>
      <c r="C15" s="52"/>
      <c r="D15" s="52"/>
      <c r="E15" s="52"/>
      <c r="F15" s="52"/>
      <c r="G15" s="14">
        <f>G16+G17+G18+G19</f>
        <v>31153.9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9" t="s">
        <v>30</v>
      </c>
      <c r="D16" s="49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" customHeight="1">
      <c r="A17" s="16" t="s">
        <v>32</v>
      </c>
      <c r="B17" s="17" t="s">
        <v>33</v>
      </c>
      <c r="C17" s="49" t="s">
        <v>34</v>
      </c>
      <c r="D17" s="49"/>
      <c r="E17" s="22"/>
      <c r="F17" s="19"/>
      <c r="G17" s="20">
        <v>2042.6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35</v>
      </c>
      <c r="B18" s="17" t="s">
        <v>36</v>
      </c>
      <c r="C18" s="49" t="s">
        <v>37</v>
      </c>
      <c r="D18" s="49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7.25" customHeight="1">
      <c r="A19" s="16" t="s">
        <v>38</v>
      </c>
      <c r="B19" s="17" t="s">
        <v>39</v>
      </c>
      <c r="C19" s="49" t="s">
        <v>25</v>
      </c>
      <c r="D19" s="49"/>
      <c r="E19" s="22"/>
      <c r="F19" s="19"/>
      <c r="G19" s="15">
        <f>G20+G21+G22+G23+G24</f>
        <v>29111.300000000003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3.75" customHeight="1">
      <c r="A20" s="16" t="s">
        <v>40</v>
      </c>
      <c r="B20" s="17" t="s">
        <v>41</v>
      </c>
      <c r="C20" s="49" t="s">
        <v>20</v>
      </c>
      <c r="D20" s="49"/>
      <c r="E20" s="22"/>
      <c r="F20" s="19"/>
      <c r="G20" s="20">
        <v>3570.1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3.5" customHeight="1">
      <c r="A21" s="16" t="s">
        <v>42</v>
      </c>
      <c r="B21" s="17" t="s">
        <v>43</v>
      </c>
      <c r="C21" s="49" t="s">
        <v>25</v>
      </c>
      <c r="D21" s="49"/>
      <c r="E21" s="22"/>
      <c r="F21" s="19"/>
      <c r="G21" s="20">
        <v>10071.200000000001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49" t="s">
        <v>25</v>
      </c>
      <c r="D22" s="49"/>
      <c r="E22" s="40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49" t="s">
        <v>48</v>
      </c>
      <c r="D23" s="49"/>
      <c r="E23" s="22"/>
      <c r="F23" s="19"/>
      <c r="G23" s="20">
        <v>12646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9" t="s">
        <v>25</v>
      </c>
      <c r="D24" s="49"/>
      <c r="E24" s="22"/>
      <c r="F24" s="19"/>
      <c r="G24" s="20">
        <v>2824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6" t="s">
        <v>52</v>
      </c>
      <c r="C25" s="49" t="s">
        <v>25</v>
      </c>
      <c r="D25" s="49"/>
      <c r="E25" s="22"/>
      <c r="F25" s="19"/>
      <c r="G25" s="15">
        <f>G26+G27+G28</f>
        <v>2898.5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9" t="s">
        <v>20</v>
      </c>
      <c r="D26" s="49"/>
      <c r="E26" s="22"/>
      <c r="F26" s="19"/>
      <c r="G26" s="20">
        <v>609.29999999999995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0" t="s">
        <v>20</v>
      </c>
      <c r="D27" s="50"/>
      <c r="E27" s="22"/>
      <c r="F27" s="24"/>
      <c r="G27" s="20">
        <v>2289.1999999999998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9" t="s">
        <v>25</v>
      </c>
      <c r="D28" s="49"/>
      <c r="E28" s="22"/>
      <c r="F28" s="19"/>
      <c r="G28" s="14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9" t="s">
        <v>48</v>
      </c>
      <c r="D29" s="49"/>
      <c r="E29" s="22" t="s">
        <v>61</v>
      </c>
      <c r="F29" s="19"/>
      <c r="G29" s="14">
        <v>2232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9" t="s">
        <v>48</v>
      </c>
      <c r="D30" s="49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8"/>
      <c r="D31" s="48"/>
      <c r="E31" s="10"/>
      <c r="F31" s="27"/>
      <c r="G31" s="14">
        <f>G32+G33+G34+G35</f>
        <v>12188.5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8"/>
    </row>
    <row r="32" spans="1:1003" ht="30" customHeight="1">
      <c r="A32" s="16" t="s">
        <v>66</v>
      </c>
      <c r="B32" s="22" t="s">
        <v>67</v>
      </c>
      <c r="C32" s="49" t="s">
        <v>37</v>
      </c>
      <c r="D32" s="49"/>
      <c r="E32" s="17"/>
      <c r="F32" s="19"/>
      <c r="G32" s="20">
        <v>12073.8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30" customHeight="1">
      <c r="A33" s="16" t="s">
        <v>68</v>
      </c>
      <c r="B33" s="22" t="s">
        <v>69</v>
      </c>
      <c r="C33" s="49" t="s">
        <v>37</v>
      </c>
      <c r="D33" s="49"/>
      <c r="E33" s="17"/>
      <c r="F33" s="19"/>
      <c r="G33" s="20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20.100000000000001" customHeight="1">
      <c r="A34" s="16" t="s">
        <v>70</v>
      </c>
      <c r="B34" s="22" t="s">
        <v>71</v>
      </c>
      <c r="C34" s="47" t="s">
        <v>72</v>
      </c>
      <c r="D34" s="47"/>
      <c r="E34" s="24"/>
      <c r="F34" s="19"/>
      <c r="G34" s="25">
        <v>114.7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67.5" customHeight="1">
      <c r="A35" s="16" t="s">
        <v>73</v>
      </c>
      <c r="B35" s="17" t="s">
        <v>74</v>
      </c>
      <c r="C35" s="49" t="s">
        <v>48</v>
      </c>
      <c r="D35" s="49"/>
      <c r="E35" s="17"/>
      <c r="F35" s="19"/>
      <c r="G35" s="14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7.95" customHeight="1">
      <c r="A36" s="10" t="s">
        <v>75</v>
      </c>
      <c r="B36" s="13" t="s">
        <v>76</v>
      </c>
      <c r="C36" s="49" t="s">
        <v>20</v>
      </c>
      <c r="D36" s="49"/>
      <c r="E36" s="10"/>
      <c r="F36" s="27"/>
      <c r="G36" s="14">
        <v>12900.3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27.95" customHeight="1">
      <c r="A37" s="10" t="s">
        <v>77</v>
      </c>
      <c r="B37" s="13" t="s">
        <v>78</v>
      </c>
      <c r="C37" s="49" t="s">
        <v>20</v>
      </c>
      <c r="D37" s="49"/>
      <c r="E37" s="10"/>
      <c r="F37" s="27"/>
      <c r="G37" s="14">
        <v>2681.7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16.899999999999999" customHeight="1">
      <c r="A38" s="12" t="s">
        <v>79</v>
      </c>
      <c r="B38" s="13" t="s">
        <v>80</v>
      </c>
      <c r="C38" s="48"/>
      <c r="D38" s="48"/>
      <c r="E38" s="29"/>
      <c r="F38" s="10"/>
      <c r="G38" s="14">
        <f>SUM(G39:G42)</f>
        <v>5355.6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15" customHeight="1">
      <c r="A39" s="16" t="s">
        <v>81</v>
      </c>
      <c r="B39" s="22" t="s">
        <v>82</v>
      </c>
      <c r="C39" s="47" t="s">
        <v>83</v>
      </c>
      <c r="D39" s="47"/>
      <c r="E39" s="22"/>
      <c r="F39" s="19"/>
      <c r="G39" s="20">
        <v>3767.1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4.95" customHeight="1">
      <c r="A40" s="16" t="s">
        <v>84</v>
      </c>
      <c r="B40" s="22" t="s">
        <v>85</v>
      </c>
      <c r="C40" s="47" t="s">
        <v>83</v>
      </c>
      <c r="D40" s="47"/>
      <c r="E40" s="22"/>
      <c r="F40" s="19"/>
      <c r="G40" s="20">
        <v>507.5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86</v>
      </c>
      <c r="B41" s="22" t="s">
        <v>87</v>
      </c>
      <c r="C41" s="47" t="s">
        <v>83</v>
      </c>
      <c r="D41" s="47"/>
      <c r="E41" s="22"/>
      <c r="F41" s="19"/>
      <c r="G41" s="20">
        <v>0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91</v>
      </c>
      <c r="B42" s="41" t="s">
        <v>92</v>
      </c>
      <c r="C42" s="47" t="s">
        <v>83</v>
      </c>
      <c r="D42" s="47"/>
      <c r="E42" s="41"/>
      <c r="F42" s="19"/>
      <c r="G42" s="20">
        <v>1081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42" customHeight="1">
      <c r="A43" s="12" t="s">
        <v>88</v>
      </c>
      <c r="B43" s="13" t="s">
        <v>89</v>
      </c>
      <c r="C43" s="47" t="s">
        <v>83</v>
      </c>
      <c r="D43" s="47"/>
      <c r="E43" s="22"/>
      <c r="F43" s="19"/>
      <c r="G43" s="14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5"/>
      <c r="C44" s="5"/>
      <c r="D44" s="5"/>
      <c r="E44" s="46" t="s">
        <v>90</v>
      </c>
      <c r="F44" s="46"/>
      <c r="G44" s="33">
        <f>G10+G15+G25+G29+G30+G31+G36+G37+G38+G43</f>
        <v>79131.810000000012</v>
      </c>
      <c r="H44" s="15"/>
    </row>
    <row r="45" spans="1:1003" ht="24.6" customHeight="1">
      <c r="A45" s="32"/>
      <c r="B45" s="5"/>
      <c r="C45" s="5"/>
      <c r="D45" s="5"/>
      <c r="E45" s="46" t="s">
        <v>96</v>
      </c>
      <c r="F45" s="46"/>
      <c r="G45" s="33">
        <v>79351.89</v>
      </c>
      <c r="H45" s="34"/>
    </row>
    <row r="46" spans="1:1003" ht="24.6" customHeight="1">
      <c r="A46" s="32"/>
      <c r="B46" s="5"/>
      <c r="C46" s="5"/>
      <c r="D46" s="5"/>
      <c r="E46" s="46" t="s">
        <v>97</v>
      </c>
      <c r="F46" s="46"/>
      <c r="G46" s="33">
        <v>95746.8</v>
      </c>
      <c r="H46" s="34"/>
    </row>
    <row r="47" spans="1:1003" ht="24.6" customHeight="1">
      <c r="A47" s="32"/>
      <c r="B47" s="5"/>
      <c r="C47" s="5"/>
      <c r="D47" s="5"/>
      <c r="E47" s="46" t="s">
        <v>98</v>
      </c>
      <c r="F47" s="46"/>
      <c r="G47" s="33">
        <f>G46-G44</f>
        <v>16614.989999999991</v>
      </c>
      <c r="H47" s="15"/>
    </row>
    <row r="48" spans="1:1003" ht="51" customHeight="1">
      <c r="A48" s="35"/>
      <c r="B48" s="35"/>
      <c r="C48" s="35"/>
      <c r="D48" s="35"/>
      <c r="E48" s="45" t="s">
        <v>99</v>
      </c>
      <c r="F48" s="45"/>
      <c r="G48" s="42">
        <v>-27035.7</v>
      </c>
      <c r="H48" s="37"/>
    </row>
    <row r="49" spans="1:8" ht="29.25" customHeight="1">
      <c r="A49" s="35"/>
      <c r="B49" s="35"/>
      <c r="C49" s="35"/>
      <c r="D49" s="35"/>
      <c r="E49" s="44" t="s">
        <v>100</v>
      </c>
      <c r="F49" s="44"/>
      <c r="G49" s="36">
        <f>G47+G48</f>
        <v>-10420.71000000001</v>
      </c>
      <c r="H49" s="37"/>
    </row>
    <row r="50" spans="1:8" ht="51.75" customHeight="1">
      <c r="A50" s="35"/>
      <c r="B50" s="35"/>
      <c r="C50" s="35"/>
      <c r="D50" s="35"/>
      <c r="E50" s="45" t="s">
        <v>101</v>
      </c>
      <c r="F50" s="45"/>
      <c r="G50" s="42">
        <v>65197.06</v>
      </c>
      <c r="H50" s="37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3:D43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E49:F49"/>
    <mergeCell ref="E50:F50"/>
    <mergeCell ref="E44:F44"/>
    <mergeCell ref="E45:F45"/>
    <mergeCell ref="E46:F46"/>
    <mergeCell ref="E47:F47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866</cp:revision>
  <cp:lastPrinted>2022-03-05T05:42:05Z</cp:lastPrinted>
  <dcterms:created xsi:type="dcterms:W3CDTF">2016-02-12T10:30:15Z</dcterms:created>
  <dcterms:modified xsi:type="dcterms:W3CDTF">2024-03-12T08:13:16Z</dcterms:modified>
</cp:coreProperties>
</file>